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 асортимент ціни 2024\!ежедневники 2025\"/>
    </mc:Choice>
  </mc:AlternateContent>
  <xr:revisionPtr revIDLastSave="0" documentId="13_ncr:1_{446B3BBC-6FD8-41C8-81F2-D17405291687}" xr6:coauthVersionLast="47" xr6:coauthVersionMax="47" xr10:uidLastSave="{00000000-0000-0000-0000-000000000000}"/>
  <bookViews>
    <workbookView showHorizontalScroll="0" showVerticalScroll="0" showSheetTabs="0" xWindow="-108" yWindow="-108" windowWidth="23256" windowHeight="12456" tabRatio="395" xr2:uid="{00000000-000D-0000-FFFF-FFFF00000000}"/>
  </bookViews>
  <sheets>
    <sheet name="Замовлення" sheetId="1" r:id="rId1"/>
    <sheet name="Загальні дані по замовленню" sheetId="2" r:id="rId2"/>
  </sheets>
  <definedNames>
    <definedName name="_xlnm._FilterDatabase" localSheetId="0" hidden="1">Замовлення!$A$2:$E$11</definedName>
    <definedName name="_xlnm.Print_Titles" localSheetId="0">Замовлення!#REF!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E24" i="2" l="1"/>
  <c r="F24" i="2" s="1"/>
  <c r="G11" i="2"/>
  <c r="G10" i="2" s="1"/>
  <c r="E11" i="2"/>
  <c r="E22" i="2"/>
  <c r="F22" i="2" s="1"/>
  <c r="E37" i="2"/>
  <c r="F37" i="2" s="1"/>
  <c r="E40" i="2"/>
  <c r="F40" i="2" s="1"/>
  <c r="E16" i="2"/>
  <c r="F16" i="2" s="1"/>
  <c r="E29" i="2"/>
  <c r="F29" i="2" s="1"/>
  <c r="E33" i="2"/>
  <c r="E26" i="2"/>
  <c r="F26" i="2" s="1"/>
  <c r="E36" i="2"/>
  <c r="F36" i="2" s="1"/>
  <c r="E25" i="2"/>
  <c r="F25" i="2" s="1"/>
  <c r="E30" i="2"/>
  <c r="F30" i="2" s="1"/>
  <c r="E21" i="2"/>
  <c r="E17" i="2"/>
  <c r="F17" i="2" s="1"/>
  <c r="E42" i="2"/>
  <c r="F42" i="2" s="1"/>
  <c r="E43" i="2"/>
  <c r="F43" i="2" s="1"/>
  <c r="E5" i="2"/>
  <c r="E23" i="2"/>
  <c r="F23" i="2" s="1"/>
  <c r="E8" i="2"/>
  <c r="F8" i="2" s="1"/>
  <c r="E19" i="2"/>
  <c r="F19" i="2" s="1"/>
  <c r="E18" i="2"/>
  <c r="F18" i="2" s="1"/>
  <c r="E13" i="2"/>
  <c r="E7" i="2"/>
  <c r="F7" i="2" s="1"/>
  <c r="E6" i="2"/>
  <c r="F6" i="2" s="1"/>
  <c r="E35" i="2"/>
  <c r="E28" i="2"/>
  <c r="F28" i="2" s="1"/>
  <c r="E41" i="2"/>
  <c r="F41" i="2" s="1"/>
  <c r="E39" i="2"/>
  <c r="E15" i="2"/>
  <c r="E27" i="2"/>
  <c r="F27" i="2" s="1"/>
  <c r="G39" i="2"/>
  <c r="G27" i="2"/>
  <c r="G18" i="2"/>
  <c r="G6" i="2"/>
  <c r="G37" i="2"/>
  <c r="G26" i="2"/>
  <c r="G17" i="2"/>
  <c r="G5" i="2"/>
  <c r="G36" i="2"/>
  <c r="G25" i="2"/>
  <c r="G16" i="2"/>
  <c r="G22" i="2"/>
  <c r="G35" i="2"/>
  <c r="G24" i="2"/>
  <c r="G15" i="2"/>
  <c r="G30" i="2"/>
  <c r="G43" i="2"/>
  <c r="G33" i="2"/>
  <c r="G32" i="2" s="1"/>
  <c r="G23" i="2"/>
  <c r="G13" i="2"/>
  <c r="G42" i="2"/>
  <c r="G41" i="2"/>
  <c r="G29" i="2"/>
  <c r="G21" i="2"/>
  <c r="G8" i="2"/>
  <c r="G40" i="2"/>
  <c r="G28" i="2"/>
  <c r="G19" i="2"/>
  <c r="G7" i="2"/>
  <c r="I19" i="2"/>
  <c r="I30" i="2"/>
  <c r="I11" i="2"/>
  <c r="I10" i="2" s="1"/>
  <c r="I8" i="2"/>
  <c r="E10" i="2" l="1"/>
  <c r="F10" i="2" s="1"/>
  <c r="F11" i="2"/>
  <c r="I7" i="2"/>
  <c r="I36" i="2"/>
  <c r="I13" i="2"/>
  <c r="I12" i="2" s="1"/>
  <c r="I18" i="2"/>
  <c r="I5" i="2"/>
  <c r="I6" i="2"/>
  <c r="I4" i="2" s="1"/>
  <c r="H13" i="2" s="1"/>
  <c r="I27" i="2"/>
  <c r="I17" i="2"/>
  <c r="I25" i="2"/>
  <c r="I22" i="2"/>
  <c r="I42" i="2"/>
  <c r="F15" i="2"/>
  <c r="E14" i="2"/>
  <c r="F14" i="2" s="1"/>
  <c r="F21" i="2"/>
  <c r="E20" i="2"/>
  <c r="F20" i="2" s="1"/>
  <c r="I39" i="2"/>
  <c r="I43" i="2"/>
  <c r="F39" i="2"/>
  <c r="E38" i="2"/>
  <c r="F38" i="2" s="1"/>
  <c r="F13" i="2"/>
  <c r="E12" i="2"/>
  <c r="F12" i="2" s="1"/>
  <c r="F5" i="2"/>
  <c r="E4" i="2"/>
  <c r="F4" i="2" s="1"/>
  <c r="I40" i="2"/>
  <c r="I41" i="2"/>
  <c r="I24" i="2"/>
  <c r="I21" i="2"/>
  <c r="I28" i="2"/>
  <c r="F35" i="2"/>
  <c r="E34" i="2"/>
  <c r="F34" i="2" s="1"/>
  <c r="F33" i="2"/>
  <c r="E32" i="2"/>
  <c r="G12" i="2"/>
  <c r="I37" i="2"/>
  <c r="I29" i="2"/>
  <c r="I26" i="2"/>
  <c r="I15" i="2"/>
  <c r="I33" i="2"/>
  <c r="I32" i="2" s="1"/>
  <c r="I23" i="2"/>
  <c r="I16" i="2"/>
  <c r="I35" i="2"/>
  <c r="G14" i="2"/>
  <c r="H17" i="2" s="1"/>
  <c r="G34" i="2"/>
  <c r="H37" i="2" s="1"/>
  <c r="G4" i="2"/>
  <c r="G20" i="2"/>
  <c r="H21" i="2" s="1"/>
  <c r="G38" i="2"/>
  <c r="H39" i="2" s="1"/>
  <c r="I38" i="2" l="1"/>
  <c r="H24" i="2"/>
  <c r="E9" i="2"/>
  <c r="F32" i="2"/>
  <c r="E31" i="2"/>
  <c r="F31" i="2" s="1"/>
  <c r="H40" i="2"/>
  <c r="H41" i="2"/>
  <c r="H18" i="2"/>
  <c r="H19" i="2"/>
  <c r="H36" i="2"/>
  <c r="H16" i="2"/>
  <c r="H43" i="2"/>
  <c r="H23" i="2"/>
  <c r="H35" i="2"/>
  <c r="H15" i="2"/>
  <c r="H8" i="2"/>
  <c r="H28" i="2"/>
  <c r="H42" i="2"/>
  <c r="H29" i="2"/>
  <c r="H27" i="2"/>
  <c r="H6" i="2"/>
  <c r="H7" i="2"/>
  <c r="H5" i="2"/>
  <c r="H25" i="2"/>
  <c r="H22" i="2"/>
  <c r="H26" i="2"/>
  <c r="H30" i="2"/>
  <c r="I14" i="2"/>
  <c r="I34" i="2"/>
  <c r="I20" i="2"/>
  <c r="G31" i="2"/>
  <c r="G9" i="2"/>
  <c r="H34" i="2" l="1"/>
  <c r="H14" i="2"/>
  <c r="H11" i="2"/>
  <c r="H20" i="2"/>
  <c r="H12" i="2"/>
  <c r="F9" i="2"/>
  <c r="E3" i="2"/>
  <c r="F3" i="2" s="1"/>
  <c r="H32" i="2"/>
  <c r="H10" i="2"/>
  <c r="H38" i="2"/>
  <c r="I9" i="2"/>
  <c r="I31" i="2"/>
  <c r="G3" i="2"/>
  <c r="H4" i="2" s="1"/>
  <c r="H31" i="2" l="1"/>
  <c r="H9" i="2"/>
  <c r="I3" i="2"/>
</calcChain>
</file>

<file path=xl/sharedStrings.xml><?xml version="1.0" encoding="utf-8"?>
<sst xmlns="http://schemas.openxmlformats.org/spreadsheetml/2006/main" count="102" uniqueCount="54">
  <si>
    <t>Сума замовлення зі знижкою, USD</t>
  </si>
  <si>
    <t>Номенклатура</t>
  </si>
  <si>
    <t>Артикул</t>
  </si>
  <si>
    <t>Зображення</t>
  </si>
  <si>
    <t>Замовлення</t>
  </si>
  <si>
    <t>Щоденник 2025 Euro Компаньйон 10*14 Strong чорний</t>
  </si>
  <si>
    <t>10-736 66 905</t>
  </si>
  <si>
    <t>Щоденники</t>
  </si>
  <si>
    <t>Щоденник 2025 Euro Компаньйон 14.8*21 Strong чорний</t>
  </si>
  <si>
    <t>10-764 66 905</t>
  </si>
  <si>
    <t>Щоденник Euro 10 років А4 (25-34)</t>
  </si>
  <si>
    <t>70-22 404 015</t>
  </si>
  <si>
    <t>Щотижневик 2025 Euro Компаньйон 17*24 Strong чорний</t>
  </si>
  <si>
    <t>10-797 66 905</t>
  </si>
  <si>
    <t>Щотижневики</t>
  </si>
  <si>
    <t>Щотижневик 2025 Euro Компаньйон 21*26 Strong чорний</t>
  </si>
  <si>
    <t>10-761 66 905</t>
  </si>
  <si>
    <t>Щотижневик 2025 Euro Компаньйон 9*15 Strong чорний</t>
  </si>
  <si>
    <t>10-756 66 905</t>
  </si>
  <si>
    <t>Щотижневик 2025 Euro Компаньйон Strong  А5 чорний</t>
  </si>
  <si>
    <t>10-791 66 905</t>
  </si>
  <si>
    <t>10-796 66 905</t>
  </si>
  <si>
    <t>10-799 66 905</t>
  </si>
  <si>
    <t>Планінги</t>
  </si>
  <si>
    <t>РРЦ, 
usd</t>
  </si>
  <si>
    <t>Модель щоденника</t>
  </si>
  <si>
    <t xml:space="preserve">Код </t>
  </si>
  <si>
    <t>Щоденник Euro Компаньйон</t>
  </si>
  <si>
    <t>Планінг</t>
  </si>
  <si>
    <t>Soft</t>
  </si>
  <si>
    <t>Miradur</t>
  </si>
  <si>
    <t>Torino</t>
  </si>
  <si>
    <t>Щоденник 10 років</t>
  </si>
  <si>
    <t>Strong</t>
  </si>
  <si>
    <t>Щоденник кишеньковий</t>
  </si>
  <si>
    <t>Linesse</t>
  </si>
  <si>
    <t>Torino Trend</t>
  </si>
  <si>
    <t>Bengaline</t>
  </si>
  <si>
    <t>Щоденник Стандарт</t>
  </si>
  <si>
    <t>Tweed</t>
  </si>
  <si>
    <t>Flex</t>
  </si>
  <si>
    <t>Soft Carbon</t>
  </si>
  <si>
    <t>LaFontaine</t>
  </si>
  <si>
    <t>Щотижневик Euro Компаньйон</t>
  </si>
  <si>
    <t>Щотижневик Бюро</t>
  </si>
  <si>
    <t>Щотижневик кишеньковий</t>
  </si>
  <si>
    <t>РАЗОМ</t>
  </si>
  <si>
    <t>SKU у колекції</t>
  </si>
  <si>
    <t>SKU у замовленні</t>
  </si>
  <si>
    <t>Кількість, шт</t>
  </si>
  <si>
    <t>вставка</t>
  </si>
  <si>
    <t>Частка</t>
  </si>
  <si>
    <t>Штучна шкіра</t>
  </si>
  <si>
    <t>Частка в колекції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</si>
</sst>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2" fillId="0" borderId="0" xfId="0" applyFont="1"/>
    <xf numFmtId="3" fontId="1" fillId="0" borderId="0" xfId="0" applyNumberFormat="1" applyFont="1"/>
    <xf numFmtId="9" fontId="1" fillId="0" borderId="0" xfId="0" applyNumberFormat="1" applyFont="1" applyAlignment="1">
      <alignment horizontal="center"/>
    </xf>
    <xf numFmtId="4" fontId="1" fillId="0" borderId="0" xfId="0" applyNumberFormat="1" applyFont="1"/>
    <xf numFmtId="3" fontId="1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3" fontId="2" fillId="2" borderId="1" xfId="0" applyNumberFormat="1" applyFont="1" applyFill="1" applyBorder="1"/>
    <xf numFmtId="9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/>
    <xf numFmtId="3" fontId="2" fillId="0" borderId="1" xfId="0" applyNumberFormat="1" applyFont="1" applyBorder="1"/>
    <xf numFmtId="9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1" fillId="0" borderId="1" xfId="0" applyFont="1" applyBorder="1" applyAlignment="1">
      <alignment horizontal="left" indent="2"/>
    </xf>
    <xf numFmtId="3" fontId="1" fillId="0" borderId="1" xfId="0" applyNumberFormat="1" applyFont="1" applyBorder="1"/>
    <xf numFmtId="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3" fillId="0" borderId="1" xfId="0" applyFont="1" applyBorder="1" applyAlignment="1">
      <alignment horizontal="left" indent="1"/>
    </xf>
    <xf numFmtId="9" fontId="2" fillId="2" borderId="1" xfId="0" applyNumberFormat="1" applyFont="1" applyFill="1" applyBorder="1"/>
    <xf numFmtId="9" fontId="2" fillId="0" borderId="1" xfId="0" applyNumberFormat="1" applyFont="1" applyBorder="1"/>
    <xf numFmtId="9" fontId="1" fillId="0" borderId="1" xfId="0" applyNumberFormat="1" applyFont="1" applyBorder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9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hyperlink" Target="https://ftplk.vivat.cn.ua/LKImages/Brunnen/69120_10-791_66_905_01.jpg" TargetMode="External"/><Relationship Id="rId18" Type="http://schemas.openxmlformats.org/officeDocument/2006/relationships/image" Target="../media/image9.png"/><Relationship Id="rId3" Type="http://schemas.openxmlformats.org/officeDocument/2006/relationships/hyperlink" Target="https://ftplk.vivat.cn.ua/LKImages/Brunnen/69273_10-764_66_905_01.jpg" TargetMode="External"/><Relationship Id="rId7" Type="http://schemas.openxmlformats.org/officeDocument/2006/relationships/hyperlink" Target="https://ftplk.vivat.cn.ua/LKImages/Brunnen/69117_10-797_66_905_01.jpg" TargetMode="External"/><Relationship Id="rId12" Type="http://schemas.openxmlformats.org/officeDocument/2006/relationships/image" Target="../media/image6.png"/><Relationship Id="rId17" Type="http://schemas.openxmlformats.org/officeDocument/2006/relationships/hyperlink" Target="https://ftplk.vivat.cn.ua/LKImages/Brunnen/69276_10-799_66_905_01.jpg" TargetMode="Externa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1" Type="http://schemas.openxmlformats.org/officeDocument/2006/relationships/hyperlink" Target="https://ftplk.vivat.cn.ua/LKImages/Brunnen/69274_10-736_66_905_01.jpg" TargetMode="External"/><Relationship Id="rId6" Type="http://schemas.openxmlformats.org/officeDocument/2006/relationships/image" Target="../media/image3.png"/><Relationship Id="rId11" Type="http://schemas.openxmlformats.org/officeDocument/2006/relationships/hyperlink" Target="https://ftplk.vivat.cn.ua/LKImages/Brunnen/69119_10-756_66_905_01.jpg" TargetMode="External"/><Relationship Id="rId5" Type="http://schemas.openxmlformats.org/officeDocument/2006/relationships/hyperlink" Target="https://ftplk.vivat.cn.ua/LKImages/Brunnen/69116_70-22_404_015_01.jpg" TargetMode="External"/><Relationship Id="rId15" Type="http://schemas.openxmlformats.org/officeDocument/2006/relationships/hyperlink" Target="https://ftplk.vivat.cn.ua/LKImages/Brunnen/69275_10-796_66_905_01.jpg" TargetMode="External"/><Relationship Id="rId10" Type="http://schemas.openxmlformats.org/officeDocument/2006/relationships/image" Target="../media/image5.png"/><Relationship Id="rId4" Type="http://schemas.openxmlformats.org/officeDocument/2006/relationships/image" Target="../media/image2.png"/><Relationship Id="rId9" Type="http://schemas.openxmlformats.org/officeDocument/2006/relationships/hyperlink" Target="https://ftplk.vivat.cn.ua/LKImages/Brunnen/69118_10-761_66_905_01.jpg" TargetMode="External"/><Relationship Id="rId1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805180</xdr:colOff>
      <xdr:row>2</xdr:row>
      <xdr:rowOff>119380</xdr:rowOff>
    </xdr:from>
    <xdr:to>
      <xdr:col>4</xdr:col>
      <xdr:colOff>1122680</xdr:colOff>
      <xdr:row>2</xdr:row>
      <xdr:rowOff>576580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97820" y="2039620"/>
          <a:ext cx="317500" cy="457200"/>
        </a:xfrm>
        <a:prstGeom prst="rect">
          <a:avLst/>
        </a:prstGeom>
      </xdr:spPr>
    </xdr:pic>
    <xdr:clientData/>
  </xdr:twoCellAnchor>
  <xdr:twoCellAnchor>
    <xdr:from>
      <xdr:col>4</xdr:col>
      <xdr:colOff>782320</xdr:colOff>
      <xdr:row>3</xdr:row>
      <xdr:rowOff>119380</xdr:rowOff>
    </xdr:from>
    <xdr:to>
      <xdr:col>4</xdr:col>
      <xdr:colOff>1137920</xdr:colOff>
      <xdr:row>3</xdr:row>
      <xdr:rowOff>576580</xdr:rowOff>
    </xdr:to>
    <xdr:pic>
      <xdr:nvPicPr>
        <xdr:cNvPr id="5" name="Рисунок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4960" y="2710180"/>
          <a:ext cx="355600" cy="457200"/>
        </a:xfrm>
        <a:prstGeom prst="rect">
          <a:avLst/>
        </a:prstGeom>
      </xdr:spPr>
    </xdr:pic>
    <xdr:clientData/>
  </xdr:twoCellAnchor>
  <xdr:twoCellAnchor>
    <xdr:from>
      <xdr:col>4</xdr:col>
      <xdr:colOff>816610</xdr:colOff>
      <xdr:row>4</xdr:row>
      <xdr:rowOff>119375</xdr:rowOff>
    </xdr:from>
    <xdr:to>
      <xdr:col>4</xdr:col>
      <xdr:colOff>1108710</xdr:colOff>
      <xdr:row>4</xdr:row>
      <xdr:rowOff>576575</xdr:rowOff>
    </xdr:to>
    <xdr:pic>
      <xdr:nvPicPr>
        <xdr:cNvPr id="103" name="Рисунок 10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9250" y="35567615"/>
          <a:ext cx="292100" cy="457200"/>
        </a:xfrm>
        <a:prstGeom prst="rect">
          <a:avLst/>
        </a:prstGeom>
      </xdr:spPr>
    </xdr:pic>
    <xdr:clientData/>
  </xdr:twoCellAnchor>
  <xdr:twoCellAnchor>
    <xdr:from>
      <xdr:col>4</xdr:col>
      <xdr:colOff>816610</xdr:colOff>
      <xdr:row>5</xdr:row>
      <xdr:rowOff>119379</xdr:rowOff>
    </xdr:from>
    <xdr:to>
      <xdr:col>4</xdr:col>
      <xdr:colOff>1108710</xdr:colOff>
      <xdr:row>5</xdr:row>
      <xdr:rowOff>576579</xdr:rowOff>
    </xdr:to>
    <xdr:pic>
      <xdr:nvPicPr>
        <xdr:cNvPr id="105" name="Рисунок 104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9250" y="36238179"/>
          <a:ext cx="292100" cy="457200"/>
        </a:xfrm>
        <a:prstGeom prst="rect">
          <a:avLst/>
        </a:prstGeom>
      </xdr:spPr>
    </xdr:pic>
    <xdr:clientData/>
  </xdr:twoCellAnchor>
  <xdr:twoCellAnchor>
    <xdr:from>
      <xdr:col>4</xdr:col>
      <xdr:colOff>816610</xdr:colOff>
      <xdr:row>6</xdr:row>
      <xdr:rowOff>119379</xdr:rowOff>
    </xdr:from>
    <xdr:to>
      <xdr:col>4</xdr:col>
      <xdr:colOff>1108710</xdr:colOff>
      <xdr:row>6</xdr:row>
      <xdr:rowOff>576579</xdr:rowOff>
    </xdr:to>
    <xdr:pic>
      <xdr:nvPicPr>
        <xdr:cNvPr id="107" name="Рисунок 106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9250" y="36908739"/>
          <a:ext cx="292100" cy="457200"/>
        </a:xfrm>
        <a:prstGeom prst="rect">
          <a:avLst/>
        </a:prstGeom>
      </xdr:spPr>
    </xdr:pic>
    <xdr:clientData/>
  </xdr:twoCellAnchor>
  <xdr:twoCellAnchor>
    <xdr:from>
      <xdr:col>4</xdr:col>
      <xdr:colOff>824230</xdr:colOff>
      <xdr:row>7</xdr:row>
      <xdr:rowOff>119380</xdr:rowOff>
    </xdr:from>
    <xdr:to>
      <xdr:col>4</xdr:col>
      <xdr:colOff>1103630</xdr:colOff>
      <xdr:row>7</xdr:row>
      <xdr:rowOff>576580</xdr:rowOff>
    </xdr:to>
    <xdr:pic>
      <xdr:nvPicPr>
        <xdr:cNvPr id="109" name="Рисунок 108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16870" y="37579300"/>
          <a:ext cx="279400" cy="457200"/>
        </a:xfrm>
        <a:prstGeom prst="rect">
          <a:avLst/>
        </a:prstGeom>
      </xdr:spPr>
    </xdr:pic>
    <xdr:clientData/>
  </xdr:twoCellAnchor>
  <xdr:twoCellAnchor>
    <xdr:from>
      <xdr:col>4</xdr:col>
      <xdr:colOff>797560</xdr:colOff>
      <xdr:row>8</xdr:row>
      <xdr:rowOff>119378</xdr:rowOff>
    </xdr:from>
    <xdr:to>
      <xdr:col>4</xdr:col>
      <xdr:colOff>1127760</xdr:colOff>
      <xdr:row>8</xdr:row>
      <xdr:rowOff>576578</xdr:rowOff>
    </xdr:to>
    <xdr:pic>
      <xdr:nvPicPr>
        <xdr:cNvPr id="111" name="Рисунок 110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90200" y="38249858"/>
          <a:ext cx="330200" cy="457200"/>
        </a:xfrm>
        <a:prstGeom prst="rect">
          <a:avLst/>
        </a:prstGeom>
      </xdr:spPr>
    </xdr:pic>
    <xdr:clientData/>
  </xdr:twoCellAnchor>
  <xdr:twoCellAnchor>
    <xdr:from>
      <xdr:col>4</xdr:col>
      <xdr:colOff>782320</xdr:colOff>
      <xdr:row>9</xdr:row>
      <xdr:rowOff>119375</xdr:rowOff>
    </xdr:from>
    <xdr:to>
      <xdr:col>4</xdr:col>
      <xdr:colOff>1137920</xdr:colOff>
      <xdr:row>9</xdr:row>
      <xdr:rowOff>576575</xdr:rowOff>
    </xdr:to>
    <xdr:pic>
      <xdr:nvPicPr>
        <xdr:cNvPr id="113" name="Рисунок 112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4960" y="38920415"/>
          <a:ext cx="355600" cy="457200"/>
        </a:xfrm>
        <a:prstGeom prst="rect">
          <a:avLst/>
        </a:prstGeom>
      </xdr:spPr>
    </xdr:pic>
    <xdr:clientData/>
  </xdr:twoCellAnchor>
  <xdr:twoCellAnchor>
    <xdr:from>
      <xdr:col>4</xdr:col>
      <xdr:colOff>782320</xdr:colOff>
      <xdr:row>10</xdr:row>
      <xdr:rowOff>119379</xdr:rowOff>
    </xdr:from>
    <xdr:to>
      <xdr:col>4</xdr:col>
      <xdr:colOff>1137920</xdr:colOff>
      <xdr:row>10</xdr:row>
      <xdr:rowOff>576579</xdr:rowOff>
    </xdr:to>
    <xdr:pic>
      <xdr:nvPicPr>
        <xdr:cNvPr id="115" name="Рисунок 114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4960" y="39590979"/>
          <a:ext cx="3556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J11"/>
  <sheetViews>
    <sheetView showGridLines="0" tabSelected="1" zoomScaleNormal="100" workbookViewId="0">
      <pane ySplit="2" topLeftCell="A3" activePane="bottomLeft" state="frozen"/>
      <selection pane="bottomLeft" activeCell="B5" sqref="B5"/>
    </sheetView>
  </sheetViews>
  <sheetFormatPr defaultColWidth="10.42578125" defaultRowHeight="11.4" customHeight="1" x14ac:dyDescent="0.25"/>
  <cols>
    <col min="1" max="1" width="10.140625" style="43" customWidth="1"/>
    <col min="2" max="2" width="81.140625" style="43" customWidth="1"/>
    <col min="3" max="3" width="28" style="45" customWidth="1"/>
    <col min="4" max="4" width="16.140625" style="43" customWidth="1"/>
    <col min="5" max="5" width="35.7109375" style="43" customWidth="1"/>
    <col min="6" max="16384" width="10.42578125" style="7"/>
  </cols>
  <sheetData>
    <row r="1" spans="1:5" s="1" customFormat="1" ht="13.2" customHeight="1" x14ac:dyDescent="0.25">
      <c r="A1" s="43"/>
      <c r="B1" s="43"/>
      <c r="C1" s="45"/>
      <c r="D1" s="43"/>
      <c r="E1" s="43"/>
    </row>
    <row r="2" spans="1:5" s="3" customFormat="1" ht="48" customHeight="1" x14ac:dyDescent="0.2">
      <c r="A2" s="44" t="s">
        <v>26</v>
      </c>
      <c r="B2" s="44" t="s">
        <v>1</v>
      </c>
      <c r="C2" s="44" t="s">
        <v>2</v>
      </c>
      <c r="D2" s="44" t="s">
        <v>24</v>
      </c>
      <c r="E2" s="44" t="s">
        <v>3</v>
      </c>
    </row>
    <row r="3" spans="1:5" s="1" customFormat="1" ht="52.95" customHeight="1" x14ac:dyDescent="0.25">
      <c r="A3" s="4">
        <v>69274</v>
      </c>
      <c r="B3" s="5" t="s">
        <v>5</v>
      </c>
      <c r="C3" s="4" t="s">
        <v>6</v>
      </c>
      <c r="D3" s="6">
        <v>14.9</v>
      </c>
      <c r="E3" s="5"/>
    </row>
    <row r="4" spans="1:5" s="1" customFormat="1" ht="52.95" customHeight="1" x14ac:dyDescent="0.25">
      <c r="A4" s="4">
        <v>69273</v>
      </c>
      <c r="B4" s="5" t="s">
        <v>8</v>
      </c>
      <c r="C4" s="4" t="s">
        <v>9</v>
      </c>
      <c r="D4" s="6">
        <v>23.2</v>
      </c>
      <c r="E4" s="5"/>
    </row>
    <row r="5" spans="1:5" s="1" customFormat="1" ht="52.95" customHeight="1" x14ac:dyDescent="0.25">
      <c r="A5" s="4">
        <v>69116</v>
      </c>
      <c r="B5" s="5" t="s">
        <v>10</v>
      </c>
      <c r="C5" s="4" t="s">
        <v>11</v>
      </c>
      <c r="D5" s="6">
        <v>72.38</v>
      </c>
      <c r="E5" s="5"/>
    </row>
    <row r="6" spans="1:5" s="1" customFormat="1" ht="52.95" customHeight="1" x14ac:dyDescent="0.25">
      <c r="A6" s="4">
        <v>69117</v>
      </c>
      <c r="B6" s="5" t="s">
        <v>12</v>
      </c>
      <c r="C6" s="4" t="s">
        <v>13</v>
      </c>
      <c r="D6" s="6">
        <v>20.65</v>
      </c>
      <c r="E6" s="5"/>
    </row>
    <row r="7" spans="1:5" s="1" customFormat="1" ht="52.95" customHeight="1" x14ac:dyDescent="0.25">
      <c r="A7" s="4">
        <v>69118</v>
      </c>
      <c r="B7" s="5" t="s">
        <v>15</v>
      </c>
      <c r="C7" s="4" t="s">
        <v>16</v>
      </c>
      <c r="D7" s="6">
        <v>22.39</v>
      </c>
      <c r="E7" s="5"/>
    </row>
    <row r="8" spans="1:5" s="1" customFormat="1" ht="52.95" customHeight="1" x14ac:dyDescent="0.25">
      <c r="A8" s="4">
        <v>69119</v>
      </c>
      <c r="B8" s="5" t="s">
        <v>17</v>
      </c>
      <c r="C8" s="4" t="s">
        <v>18</v>
      </c>
      <c r="D8" s="6">
        <v>12.38</v>
      </c>
      <c r="E8" s="5"/>
    </row>
    <row r="9" spans="1:5" s="1" customFormat="1" ht="52.95" customHeight="1" x14ac:dyDescent="0.25">
      <c r="A9" s="4">
        <v>69120</v>
      </c>
      <c r="B9" s="5" t="s">
        <v>19</v>
      </c>
      <c r="C9" s="4" t="s">
        <v>20</v>
      </c>
      <c r="D9" s="6">
        <v>15.6</v>
      </c>
      <c r="E9" s="5"/>
    </row>
    <row r="10" spans="1:5" s="1" customFormat="1" ht="52.95" customHeight="1" x14ac:dyDescent="0.25">
      <c r="A10" s="4">
        <v>69275</v>
      </c>
      <c r="B10" s="5" t="s">
        <v>19</v>
      </c>
      <c r="C10" s="4" t="s">
        <v>21</v>
      </c>
      <c r="D10" s="6">
        <v>15.6</v>
      </c>
      <c r="E10" s="5"/>
    </row>
    <row r="11" spans="1:5" s="1" customFormat="1" ht="52.95" customHeight="1" x14ac:dyDescent="0.25">
      <c r="A11" s="4">
        <v>69276</v>
      </c>
      <c r="B11" s="5" t="s">
        <v>19</v>
      </c>
      <c r="C11" s="4" t="s">
        <v>22</v>
      </c>
      <c r="D11" s="6">
        <v>15.6</v>
      </c>
      <c r="E11" s="5"/>
    </row>
  </sheetData>
  <pageMargins left="0.23622047244094502" right="0.23622047244094502" top="0.39370078740157499" bottom="0.39370078740157499" header="0.31496062992125995" footer="0.31496062992125995"/>
  <pageSetup paperSize="9" fitToHeight="0" orientation="landscape" r:id="rId1"/>
  <headerFooter>
    <oddFooter>&amp;CСтраница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BCFB7-5112-4B64-B293-A589A0CBA590}">
  <sheetPr>
    <outlinePr summaryBelow="0"/>
  </sheetPr>
  <dimension ref="B1:I43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H31" sqref="H31"/>
    </sheetView>
  </sheetViews>
  <sheetFormatPr defaultColWidth="9.28515625" defaultRowHeight="13.8" outlineLevelRow="1" x14ac:dyDescent="0.25"/>
  <cols>
    <col min="1" max="1" width="5.85546875" style="7" customWidth="1"/>
    <col min="2" max="2" width="42.42578125" style="7" customWidth="1"/>
    <col min="3" max="3" width="40" style="7" hidden="1" customWidth="1"/>
    <col min="4" max="5" width="12.85546875" style="40" customWidth="1"/>
    <col min="6" max="6" width="13.42578125" style="11" customWidth="1"/>
    <col min="7" max="8" width="12" style="10" customWidth="1"/>
    <col min="9" max="9" width="15.140625" style="12" customWidth="1"/>
    <col min="10" max="16384" width="9.28515625" style="7"/>
  </cols>
  <sheetData>
    <row r="1" spans="2:9" s="8" customFormat="1" ht="14.25" customHeight="1" x14ac:dyDescent="0.2">
      <c r="B1" s="2"/>
      <c r="C1" s="2"/>
      <c r="D1" s="13"/>
      <c r="E1" s="41" t="s">
        <v>4</v>
      </c>
      <c r="F1" s="42"/>
      <c r="G1" s="42"/>
      <c r="H1" s="42"/>
      <c r="I1" s="42"/>
    </row>
    <row r="2" spans="2:9" s="33" customFormat="1" ht="34.200000000000003" x14ac:dyDescent="0.2">
      <c r="B2" s="29"/>
      <c r="C2" s="29" t="s">
        <v>25</v>
      </c>
      <c r="D2" s="30" t="s">
        <v>47</v>
      </c>
      <c r="E2" s="30" t="s">
        <v>48</v>
      </c>
      <c r="F2" s="31" t="s">
        <v>53</v>
      </c>
      <c r="G2" s="30" t="s">
        <v>49</v>
      </c>
      <c r="H2" s="31" t="s">
        <v>51</v>
      </c>
      <c r="I2" s="32" t="s">
        <v>0</v>
      </c>
    </row>
    <row r="3" spans="2:9" s="9" customFormat="1" x14ac:dyDescent="0.25">
      <c r="B3" s="14" t="s">
        <v>46</v>
      </c>
      <c r="C3" s="14"/>
      <c r="D3" s="35">
        <f>D4+D9+D31</f>
        <v>94</v>
      </c>
      <c r="E3" s="35" t="e">
        <f>E4+E9+E31</f>
        <v>#REF!</v>
      </c>
      <c r="F3" s="16" t="e">
        <f>E3/D3</f>
        <v>#REF!</v>
      </c>
      <c r="G3" s="15" t="e">
        <f>G4+G9+G31</f>
        <v>#REF!</v>
      </c>
      <c r="H3" s="15"/>
      <c r="I3" s="17" t="e">
        <f>I4+I9+I31</f>
        <v>#REF!</v>
      </c>
    </row>
    <row r="4" spans="2:9" s="9" customFormat="1" x14ac:dyDescent="0.25">
      <c r="B4" s="34" t="s">
        <v>23</v>
      </c>
      <c r="C4" s="34"/>
      <c r="D4" s="36">
        <v>13</v>
      </c>
      <c r="E4" s="35" t="e">
        <f>SUM(E5:E8)</f>
        <v>#REF!</v>
      </c>
      <c r="F4" s="16" t="e">
        <f t="shared" ref="F4:F43" si="0">E4/D4</f>
        <v>#REF!</v>
      </c>
      <c r="G4" s="15" t="e">
        <f t="shared" ref="G4:I4" si="1">SUM(G5:G8)</f>
        <v>#REF!</v>
      </c>
      <c r="H4" s="26" t="str">
        <f>IFERROR(G4/$G$3,"")</f>
        <v/>
      </c>
      <c r="I4" s="17" t="e">
        <f t="shared" si="1"/>
        <v>#REF!</v>
      </c>
    </row>
    <row r="5" spans="2:9" outlineLevel="1" x14ac:dyDescent="0.25">
      <c r="B5" s="21" t="s">
        <v>29</v>
      </c>
      <c r="C5" s="21" t="s">
        <v>28</v>
      </c>
      <c r="D5" s="37">
        <v>6</v>
      </c>
      <c r="E5" s="37" t="e">
        <f>SUMIFS(Замовлення!#REF!,Замовлення!#REF!,C5,Замовлення!#REF!,B5)</f>
        <v>#REF!</v>
      </c>
      <c r="F5" s="23" t="e">
        <f t="shared" si="0"/>
        <v>#REF!</v>
      </c>
      <c r="G5" s="22" t="e">
        <f>SUMIFS(Замовлення!#REF!,Замовлення!#REF!,C5,Замовлення!#REF!,B5)</f>
        <v>#REF!</v>
      </c>
      <c r="H5" s="28" t="str">
        <f>IFERROR(G5/$G$4,"")</f>
        <v/>
      </c>
      <c r="I5" s="24" t="e">
        <f>SUMIFS(Замовлення!#REF!,Замовлення!#REF!,C5,Замовлення!#REF!,B5)</f>
        <v>#REF!</v>
      </c>
    </row>
    <row r="6" spans="2:9" outlineLevel="1" x14ac:dyDescent="0.25">
      <c r="B6" s="21" t="s">
        <v>30</v>
      </c>
      <c r="C6" s="21" t="s">
        <v>28</v>
      </c>
      <c r="D6" s="37">
        <v>4</v>
      </c>
      <c r="E6" s="37" t="e">
        <f>SUMIFS(Замовлення!#REF!,Замовлення!#REF!,C6,Замовлення!#REF!,B6)</f>
        <v>#REF!</v>
      </c>
      <c r="F6" s="23" t="e">
        <f t="shared" si="0"/>
        <v>#REF!</v>
      </c>
      <c r="G6" s="22" t="e">
        <f>SUMIFS(Замовлення!#REF!,Замовлення!#REF!,C6,Замовлення!#REF!,B6)</f>
        <v>#REF!</v>
      </c>
      <c r="H6" s="28" t="str">
        <f>IFERROR(G6/$G$4,"")</f>
        <v/>
      </c>
      <c r="I6" s="24" t="e">
        <f>SUMIFS(Замовлення!#REF!,Замовлення!#REF!,C6,Замовлення!#REF!,B6)</f>
        <v>#REF!</v>
      </c>
    </row>
    <row r="7" spans="2:9" outlineLevel="1" x14ac:dyDescent="0.25">
      <c r="B7" s="21" t="s">
        <v>31</v>
      </c>
      <c r="C7" s="21" t="s">
        <v>28</v>
      </c>
      <c r="D7" s="37">
        <v>2</v>
      </c>
      <c r="E7" s="37" t="e">
        <f>SUMIFS(Замовлення!#REF!,Замовлення!#REF!,C7,Замовлення!#REF!,B7)</f>
        <v>#REF!</v>
      </c>
      <c r="F7" s="23" t="e">
        <f t="shared" si="0"/>
        <v>#REF!</v>
      </c>
      <c r="G7" s="22" t="e">
        <f>SUMIFS(Замовлення!#REF!,Замовлення!#REF!,C7,Замовлення!#REF!,B7)</f>
        <v>#REF!</v>
      </c>
      <c r="H7" s="28" t="str">
        <f>IFERROR(G7/$G$4,"")</f>
        <v/>
      </c>
      <c r="I7" s="24" t="e">
        <f>SUMIFS(Замовлення!#REF!,Замовлення!#REF!,C7,Замовлення!#REF!,B7)</f>
        <v>#REF!</v>
      </c>
    </row>
    <row r="8" spans="2:9" outlineLevel="1" x14ac:dyDescent="0.25">
      <c r="B8" s="21" t="s">
        <v>50</v>
      </c>
      <c r="C8" s="21" t="s">
        <v>28</v>
      </c>
      <c r="D8" s="37">
        <v>1</v>
      </c>
      <c r="E8" s="37" t="e">
        <f>SUMIFS(Замовлення!#REF!,Замовлення!#REF!,C8,Замовлення!#REF!,B8)</f>
        <v>#REF!</v>
      </c>
      <c r="F8" s="23" t="e">
        <f t="shared" si="0"/>
        <v>#REF!</v>
      </c>
      <c r="G8" s="22" t="e">
        <f>SUMIFS(Замовлення!#REF!,Замовлення!#REF!,C8,Замовлення!#REF!,B8)</f>
        <v>#REF!</v>
      </c>
      <c r="H8" s="28" t="str">
        <f>IFERROR(G8/$G$4,"")</f>
        <v/>
      </c>
      <c r="I8" s="24" t="e">
        <f>SUMIFS(Замовлення!#REF!,Замовлення!#REF!,C8,Замовлення!#REF!,B8)</f>
        <v>#REF!</v>
      </c>
    </row>
    <row r="9" spans="2:9" s="9" customFormat="1" x14ac:dyDescent="0.25">
      <c r="B9" s="34" t="s">
        <v>7</v>
      </c>
      <c r="C9" s="34"/>
      <c r="D9" s="36">
        <v>51</v>
      </c>
      <c r="E9" s="35" t="e">
        <f>E10+E12+E14+E20</f>
        <v>#REF!</v>
      </c>
      <c r="F9" s="16" t="e">
        <f t="shared" si="0"/>
        <v>#REF!</v>
      </c>
      <c r="G9" s="15" t="e">
        <f>G10+G12+G14+G20</f>
        <v>#REF!</v>
      </c>
      <c r="H9" s="26" t="str">
        <f>IFERROR(G9/$G$3,"")</f>
        <v/>
      </c>
      <c r="I9" s="17" t="e">
        <f>I10+I12+I14+I20</f>
        <v>#REF!</v>
      </c>
    </row>
    <row r="10" spans="2:9" s="9" customFormat="1" x14ac:dyDescent="0.25">
      <c r="B10" s="25" t="s">
        <v>32</v>
      </c>
      <c r="C10" s="25"/>
      <c r="D10" s="38">
        <v>1</v>
      </c>
      <c r="E10" s="38" t="e">
        <f>E11</f>
        <v>#REF!</v>
      </c>
      <c r="F10" s="19" t="e">
        <f t="shared" ref="F10:F11" si="2">E10/D10</f>
        <v>#REF!</v>
      </c>
      <c r="G10" s="18" t="e">
        <f>G11</f>
        <v>#REF!</v>
      </c>
      <c r="H10" s="27" t="str">
        <f>IFERROR(G10/$G$9,"")</f>
        <v/>
      </c>
      <c r="I10" s="20" t="e">
        <f>I11</f>
        <v>#REF!</v>
      </c>
    </row>
    <row r="11" spans="2:9" s="9" customFormat="1" outlineLevel="1" x14ac:dyDescent="0.25">
      <c r="B11" s="21" t="s">
        <v>52</v>
      </c>
      <c r="C11" s="21" t="s">
        <v>32</v>
      </c>
      <c r="D11" s="38">
        <v>1</v>
      </c>
      <c r="E11" s="37" t="e">
        <f>SUMIFS(Замовлення!#REF!,Замовлення!#REF!,C11,Замовлення!#REF!,B11)</f>
        <v>#REF!</v>
      </c>
      <c r="F11" s="19" t="e">
        <f t="shared" si="2"/>
        <v>#REF!</v>
      </c>
      <c r="G11" s="22" t="e">
        <f>SUMIFS(Замовлення!#REF!,Замовлення!#REF!,C11,Замовлення!#REF!,B11)</f>
        <v>#REF!</v>
      </c>
      <c r="H11" s="28" t="str">
        <f>IFERROR(G11/$G$9,"")</f>
        <v/>
      </c>
      <c r="I11" s="24" t="e">
        <f>SUMIFS(Замовлення!#REF!,Замовлення!#REF!,C11,Замовлення!#REF!,B11)</f>
        <v>#REF!</v>
      </c>
    </row>
    <row r="12" spans="2:9" s="9" customFormat="1" x14ac:dyDescent="0.25">
      <c r="B12" s="25" t="s">
        <v>27</v>
      </c>
      <c r="C12" s="25"/>
      <c r="D12" s="39">
        <v>2</v>
      </c>
      <c r="E12" s="38" t="e">
        <f>E13</f>
        <v>#REF!</v>
      </c>
      <c r="F12" s="19" t="e">
        <f t="shared" si="0"/>
        <v>#REF!</v>
      </c>
      <c r="G12" s="18" t="e">
        <f>G13</f>
        <v>#REF!</v>
      </c>
      <c r="H12" s="27" t="str">
        <f>IFERROR(G12/$G$9,"")</f>
        <v/>
      </c>
      <c r="I12" s="20" t="e">
        <f>I13</f>
        <v>#REF!</v>
      </c>
    </row>
    <row r="13" spans="2:9" outlineLevel="1" x14ac:dyDescent="0.25">
      <c r="B13" s="21" t="s">
        <v>33</v>
      </c>
      <c r="C13" s="21" t="s">
        <v>27</v>
      </c>
      <c r="D13" s="37">
        <v>2</v>
      </c>
      <c r="E13" s="37" t="e">
        <f>SUMIFS(Замовлення!#REF!,Замовлення!#REF!,C13,Замовлення!#REF!,B13)</f>
        <v>#REF!</v>
      </c>
      <c r="F13" s="23" t="e">
        <f t="shared" si="0"/>
        <v>#REF!</v>
      </c>
      <c r="G13" s="22" t="e">
        <f>SUMIFS(Замовлення!#REF!,Замовлення!#REF!,C13,Замовлення!#REF!,B13)</f>
        <v>#REF!</v>
      </c>
      <c r="H13" s="28" t="str">
        <f>IFERROR(G13/$I$4,"")</f>
        <v/>
      </c>
      <c r="I13" s="24" t="e">
        <f>SUMIFS(Замовлення!#REF!,Замовлення!#REF!,C13,Замовлення!#REF!,B13)</f>
        <v>#REF!</v>
      </c>
    </row>
    <row r="14" spans="2:9" s="9" customFormat="1" x14ac:dyDescent="0.25">
      <c r="B14" s="25" t="s">
        <v>34</v>
      </c>
      <c r="C14" s="25"/>
      <c r="D14" s="39">
        <v>12</v>
      </c>
      <c r="E14" s="38" t="e">
        <f>SUM(E15:E19)</f>
        <v>#REF!</v>
      </c>
      <c r="F14" s="19" t="e">
        <f t="shared" si="0"/>
        <v>#REF!</v>
      </c>
      <c r="G14" s="18" t="e">
        <f>SUM(G15:G19)</f>
        <v>#REF!</v>
      </c>
      <c r="H14" s="27" t="str">
        <f>IFERROR(G14/$G$9,"")</f>
        <v/>
      </c>
      <c r="I14" s="20" t="e">
        <f>SUM(I15:I19)</f>
        <v>#REF!</v>
      </c>
    </row>
    <row r="15" spans="2:9" outlineLevel="1" x14ac:dyDescent="0.25">
      <c r="B15" s="21" t="s">
        <v>35</v>
      </c>
      <c r="C15" s="21" t="s">
        <v>34</v>
      </c>
      <c r="D15" s="37">
        <v>3</v>
      </c>
      <c r="E15" s="37" t="e">
        <f>SUMIFS(Замовлення!#REF!,Замовлення!#REF!,C15,Замовлення!#REF!,B15)</f>
        <v>#REF!</v>
      </c>
      <c r="F15" s="23" t="e">
        <f t="shared" si="0"/>
        <v>#REF!</v>
      </c>
      <c r="G15" s="22" t="e">
        <f>SUMIFS(Замовлення!#REF!,Замовлення!#REF!,C15,Замовлення!#REF!,B15)</f>
        <v>#REF!</v>
      </c>
      <c r="H15" s="28" t="str">
        <f>IFERROR(G15/$G$14,"")</f>
        <v/>
      </c>
      <c r="I15" s="24" t="e">
        <f>SUMIFS(Замовлення!#REF!,Замовлення!#REF!,C15,Замовлення!#REF!,B15)</f>
        <v>#REF!</v>
      </c>
    </row>
    <row r="16" spans="2:9" outlineLevel="1" x14ac:dyDescent="0.25">
      <c r="B16" s="21" t="s">
        <v>36</v>
      </c>
      <c r="C16" s="21" t="s">
        <v>34</v>
      </c>
      <c r="D16" s="37">
        <v>3</v>
      </c>
      <c r="E16" s="37" t="e">
        <f>SUMIFS(Замовлення!#REF!,Замовлення!#REF!,C16,Замовлення!#REF!,B16)</f>
        <v>#REF!</v>
      </c>
      <c r="F16" s="23" t="e">
        <f t="shared" si="0"/>
        <v>#REF!</v>
      </c>
      <c r="G16" s="22" t="e">
        <f>SUMIFS(Замовлення!#REF!,Замовлення!#REF!,C16,Замовлення!#REF!,B16)</f>
        <v>#REF!</v>
      </c>
      <c r="H16" s="28" t="str">
        <f t="shared" ref="H16:H19" si="3">IFERROR(G16/$G$14,"")</f>
        <v/>
      </c>
      <c r="I16" s="24" t="e">
        <f>SUMIFS(Замовлення!#REF!,Замовлення!#REF!,C16,Замовлення!#REF!,B16)</f>
        <v>#REF!</v>
      </c>
    </row>
    <row r="17" spans="2:9" outlineLevel="1" x14ac:dyDescent="0.25">
      <c r="B17" s="21" t="s">
        <v>30</v>
      </c>
      <c r="C17" s="21" t="s">
        <v>34</v>
      </c>
      <c r="D17" s="37">
        <v>3</v>
      </c>
      <c r="E17" s="37" t="e">
        <f>SUMIFS(Замовлення!#REF!,Замовлення!#REF!,C17,Замовлення!#REF!,B17)</f>
        <v>#REF!</v>
      </c>
      <c r="F17" s="23" t="e">
        <f t="shared" si="0"/>
        <v>#REF!</v>
      </c>
      <c r="G17" s="22" t="e">
        <f>SUMIFS(Замовлення!#REF!,Замовлення!#REF!,C17,Замовлення!#REF!,B17)</f>
        <v>#REF!</v>
      </c>
      <c r="H17" s="28" t="str">
        <f t="shared" si="3"/>
        <v/>
      </c>
      <c r="I17" s="24" t="e">
        <f>SUMIFS(Замовлення!#REF!,Замовлення!#REF!,C17,Замовлення!#REF!,B17)</f>
        <v>#REF!</v>
      </c>
    </row>
    <row r="18" spans="2:9" outlineLevel="1" x14ac:dyDescent="0.25">
      <c r="B18" s="21" t="s">
        <v>37</v>
      </c>
      <c r="C18" s="21" t="s">
        <v>34</v>
      </c>
      <c r="D18" s="37">
        <v>2</v>
      </c>
      <c r="E18" s="37" t="e">
        <f>SUMIFS(Замовлення!#REF!,Замовлення!#REF!,C18,Замовлення!#REF!,B18)</f>
        <v>#REF!</v>
      </c>
      <c r="F18" s="23" t="e">
        <f t="shared" si="0"/>
        <v>#REF!</v>
      </c>
      <c r="G18" s="22" t="e">
        <f>SUMIFS(Замовлення!#REF!,Замовлення!#REF!,C18,Замовлення!#REF!,B18)</f>
        <v>#REF!</v>
      </c>
      <c r="H18" s="28" t="str">
        <f t="shared" si="3"/>
        <v/>
      </c>
      <c r="I18" s="24" t="e">
        <f>SUMIFS(Замовлення!#REF!,Замовлення!#REF!,C18,Замовлення!#REF!,B18)</f>
        <v>#REF!</v>
      </c>
    </row>
    <row r="19" spans="2:9" outlineLevel="1" x14ac:dyDescent="0.25">
      <c r="B19" s="21" t="s">
        <v>31</v>
      </c>
      <c r="C19" s="21" t="s">
        <v>34</v>
      </c>
      <c r="D19" s="37">
        <v>1</v>
      </c>
      <c r="E19" s="37" t="e">
        <f>SUMIFS(Замовлення!#REF!,Замовлення!#REF!,C19,Замовлення!#REF!,B19)</f>
        <v>#REF!</v>
      </c>
      <c r="F19" s="23" t="e">
        <f t="shared" si="0"/>
        <v>#REF!</v>
      </c>
      <c r="G19" s="22" t="e">
        <f>SUMIFS(Замовлення!#REF!,Замовлення!#REF!,C19,Замовлення!#REF!,B19)</f>
        <v>#REF!</v>
      </c>
      <c r="H19" s="28" t="str">
        <f t="shared" si="3"/>
        <v/>
      </c>
      <c r="I19" s="24" t="e">
        <f>SUMIFS(Замовлення!#REF!,Замовлення!#REF!,C19,Замовлення!#REF!,B19)</f>
        <v>#REF!</v>
      </c>
    </row>
    <row r="20" spans="2:9" s="9" customFormat="1" x14ac:dyDescent="0.25">
      <c r="B20" s="25" t="s">
        <v>38</v>
      </c>
      <c r="C20" s="25"/>
      <c r="D20" s="39">
        <v>36</v>
      </c>
      <c r="E20" s="38" t="e">
        <f>SUM(E21:E30)</f>
        <v>#REF!</v>
      </c>
      <c r="F20" s="19" t="e">
        <f t="shared" si="0"/>
        <v>#REF!</v>
      </c>
      <c r="G20" s="18" t="e">
        <f>SUM(G21:G30)</f>
        <v>#REF!</v>
      </c>
      <c r="H20" s="27" t="str">
        <f>IFERROR(G20/$G$9,"")</f>
        <v/>
      </c>
      <c r="I20" s="20" t="e">
        <f>SUM(I21:I30)</f>
        <v>#REF!</v>
      </c>
    </row>
    <row r="21" spans="2:9" outlineLevel="1" x14ac:dyDescent="0.25">
      <c r="B21" s="21" t="s">
        <v>31</v>
      </c>
      <c r="C21" s="21" t="s">
        <v>38</v>
      </c>
      <c r="D21" s="37">
        <v>8</v>
      </c>
      <c r="E21" s="37" t="e">
        <f>SUMIFS(Замовлення!#REF!,Замовлення!#REF!,C21,Замовлення!#REF!,B21)</f>
        <v>#REF!</v>
      </c>
      <c r="F21" s="23" t="e">
        <f t="shared" si="0"/>
        <v>#REF!</v>
      </c>
      <c r="G21" s="22" t="e">
        <f>SUMIFS(Замовлення!#REF!,Замовлення!#REF!,C21,Замовлення!#REF!,B21)</f>
        <v>#REF!</v>
      </c>
      <c r="H21" s="28" t="str">
        <f>IFERROR(G21/$G$20,"")</f>
        <v/>
      </c>
      <c r="I21" s="24" t="e">
        <f>SUMIFS(Замовлення!#REF!,Замовлення!#REF!,C21,Замовлення!#REF!,B21)</f>
        <v>#REF!</v>
      </c>
    </row>
    <row r="22" spans="2:9" outlineLevel="1" x14ac:dyDescent="0.25">
      <c r="B22" s="21" t="s">
        <v>30</v>
      </c>
      <c r="C22" s="21" t="s">
        <v>38</v>
      </c>
      <c r="D22" s="37">
        <v>6</v>
      </c>
      <c r="E22" s="37" t="e">
        <f>SUMIFS(Замовлення!#REF!,Замовлення!#REF!,C22,Замовлення!#REF!,B22)</f>
        <v>#REF!</v>
      </c>
      <c r="F22" s="23" t="e">
        <f t="shared" si="0"/>
        <v>#REF!</v>
      </c>
      <c r="G22" s="22" t="e">
        <f>SUMIFS(Замовлення!#REF!,Замовлення!#REF!,C22,Замовлення!#REF!,B22)</f>
        <v>#REF!</v>
      </c>
      <c r="H22" s="28" t="str">
        <f t="shared" ref="H22:H30" si="4">IFERROR(G22/$G$20,"")</f>
        <v/>
      </c>
      <c r="I22" s="24" t="e">
        <f>SUMIFS(Замовлення!#REF!,Замовлення!#REF!,C22,Замовлення!#REF!,B22)</f>
        <v>#REF!</v>
      </c>
    </row>
    <row r="23" spans="2:9" outlineLevel="1" x14ac:dyDescent="0.25">
      <c r="B23" s="21" t="s">
        <v>36</v>
      </c>
      <c r="C23" s="21" t="s">
        <v>38</v>
      </c>
      <c r="D23" s="37">
        <v>4</v>
      </c>
      <c r="E23" s="37" t="e">
        <f>SUMIFS(Замовлення!#REF!,Замовлення!#REF!,C23,Замовлення!#REF!,B23)</f>
        <v>#REF!</v>
      </c>
      <c r="F23" s="23" t="e">
        <f t="shared" si="0"/>
        <v>#REF!</v>
      </c>
      <c r="G23" s="22" t="e">
        <f>SUMIFS(Замовлення!#REF!,Замовлення!#REF!,C23,Замовлення!#REF!,B23)</f>
        <v>#REF!</v>
      </c>
      <c r="H23" s="28" t="str">
        <f t="shared" si="4"/>
        <v/>
      </c>
      <c r="I23" s="24" t="e">
        <f>SUMIFS(Замовлення!#REF!,Замовлення!#REF!,C23,Замовлення!#REF!,B23)</f>
        <v>#REF!</v>
      </c>
    </row>
    <row r="24" spans="2:9" outlineLevel="1" x14ac:dyDescent="0.25">
      <c r="B24" s="21" t="s">
        <v>39</v>
      </c>
      <c r="C24" s="21" t="s">
        <v>38</v>
      </c>
      <c r="D24" s="37">
        <v>4</v>
      </c>
      <c r="E24" s="37" t="e">
        <f>SUMIFS(Замовлення!#REF!,Замовлення!#REF!,C24,Замовлення!#REF!,B24)</f>
        <v>#REF!</v>
      </c>
      <c r="F24" s="23" t="e">
        <f t="shared" si="0"/>
        <v>#REF!</v>
      </c>
      <c r="G24" s="22" t="e">
        <f>SUMIFS(Замовлення!#REF!,Замовлення!#REF!,C24,Замовлення!#REF!,B24)</f>
        <v>#REF!</v>
      </c>
      <c r="H24" s="28" t="str">
        <f t="shared" si="4"/>
        <v/>
      </c>
      <c r="I24" s="24" t="e">
        <f>SUMIFS(Замовлення!#REF!,Замовлення!#REF!,C24,Замовлення!#REF!,B24)</f>
        <v>#REF!</v>
      </c>
    </row>
    <row r="25" spans="2:9" outlineLevel="1" x14ac:dyDescent="0.25">
      <c r="B25" s="21" t="s">
        <v>40</v>
      </c>
      <c r="C25" s="21" t="s">
        <v>38</v>
      </c>
      <c r="D25" s="37">
        <v>3</v>
      </c>
      <c r="E25" s="37" t="e">
        <f>SUMIFS(Замовлення!#REF!,Замовлення!#REF!,C25,Замовлення!#REF!,B25)</f>
        <v>#REF!</v>
      </c>
      <c r="F25" s="23" t="e">
        <f t="shared" si="0"/>
        <v>#REF!</v>
      </c>
      <c r="G25" s="22" t="e">
        <f>SUMIFS(Замовлення!#REF!,Замовлення!#REF!,C25,Замовлення!#REF!,B25)</f>
        <v>#REF!</v>
      </c>
      <c r="H25" s="28" t="str">
        <f t="shared" si="4"/>
        <v/>
      </c>
      <c r="I25" s="24" t="e">
        <f>SUMIFS(Замовлення!#REF!,Замовлення!#REF!,C25,Замовлення!#REF!,B25)</f>
        <v>#REF!</v>
      </c>
    </row>
    <row r="26" spans="2:9" outlineLevel="1" x14ac:dyDescent="0.25">
      <c r="B26" s="21" t="s">
        <v>35</v>
      </c>
      <c r="C26" s="21" t="s">
        <v>38</v>
      </c>
      <c r="D26" s="37">
        <v>3</v>
      </c>
      <c r="E26" s="37" t="e">
        <f>SUMIFS(Замовлення!#REF!,Замовлення!#REF!,C26,Замовлення!#REF!,B26)</f>
        <v>#REF!</v>
      </c>
      <c r="F26" s="23" t="e">
        <f t="shared" si="0"/>
        <v>#REF!</v>
      </c>
      <c r="G26" s="22" t="e">
        <f>SUMIFS(Замовлення!#REF!,Замовлення!#REF!,C26,Замовлення!#REF!,B26)</f>
        <v>#REF!</v>
      </c>
      <c r="H26" s="28" t="str">
        <f t="shared" si="4"/>
        <v/>
      </c>
      <c r="I26" s="24" t="e">
        <f>SUMIFS(Замовлення!#REF!,Замовлення!#REF!,C26,Замовлення!#REF!,B26)</f>
        <v>#REF!</v>
      </c>
    </row>
    <row r="27" spans="2:9" outlineLevel="1" x14ac:dyDescent="0.25">
      <c r="B27" s="21" t="s">
        <v>29</v>
      </c>
      <c r="C27" s="21" t="s">
        <v>38</v>
      </c>
      <c r="D27" s="37">
        <v>3</v>
      </c>
      <c r="E27" s="37" t="e">
        <f>SUMIFS(Замовлення!#REF!,Замовлення!#REF!,C27,Замовлення!#REF!,B27)</f>
        <v>#REF!</v>
      </c>
      <c r="F27" s="23" t="e">
        <f t="shared" si="0"/>
        <v>#REF!</v>
      </c>
      <c r="G27" s="22" t="e">
        <f>SUMIFS(Замовлення!#REF!,Замовлення!#REF!,C27,Замовлення!#REF!,B27)</f>
        <v>#REF!</v>
      </c>
      <c r="H27" s="28" t="str">
        <f t="shared" si="4"/>
        <v/>
      </c>
      <c r="I27" s="24" t="e">
        <f>SUMIFS(Замовлення!#REF!,Замовлення!#REF!,C27,Замовлення!#REF!,B27)</f>
        <v>#REF!</v>
      </c>
    </row>
    <row r="28" spans="2:9" outlineLevel="1" x14ac:dyDescent="0.25">
      <c r="B28" s="21" t="s">
        <v>37</v>
      </c>
      <c r="C28" s="21" t="s">
        <v>38</v>
      </c>
      <c r="D28" s="37">
        <v>2</v>
      </c>
      <c r="E28" s="37" t="e">
        <f>SUMIFS(Замовлення!#REF!,Замовлення!#REF!,C28,Замовлення!#REF!,B28)</f>
        <v>#REF!</v>
      </c>
      <c r="F28" s="23" t="e">
        <f t="shared" si="0"/>
        <v>#REF!</v>
      </c>
      <c r="G28" s="22" t="e">
        <f>SUMIFS(Замовлення!#REF!,Замовлення!#REF!,C28,Замовлення!#REF!,B28)</f>
        <v>#REF!</v>
      </c>
      <c r="H28" s="28" t="str">
        <f t="shared" si="4"/>
        <v/>
      </c>
      <c r="I28" s="24" t="e">
        <f>SUMIFS(Замовлення!#REF!,Замовлення!#REF!,C28,Замовлення!#REF!,B28)</f>
        <v>#REF!</v>
      </c>
    </row>
    <row r="29" spans="2:9" outlineLevel="1" x14ac:dyDescent="0.25">
      <c r="B29" s="21" t="s">
        <v>41</v>
      </c>
      <c r="C29" s="21" t="s">
        <v>38</v>
      </c>
      <c r="D29" s="37">
        <v>2</v>
      </c>
      <c r="E29" s="37" t="e">
        <f>SUMIFS(Замовлення!#REF!,Замовлення!#REF!,C29,Замовлення!#REF!,B29)</f>
        <v>#REF!</v>
      </c>
      <c r="F29" s="23" t="e">
        <f t="shared" si="0"/>
        <v>#REF!</v>
      </c>
      <c r="G29" s="22" t="e">
        <f>SUMIFS(Замовлення!#REF!,Замовлення!#REF!,C29,Замовлення!#REF!,B29)</f>
        <v>#REF!</v>
      </c>
      <c r="H29" s="28" t="str">
        <f t="shared" si="4"/>
        <v/>
      </c>
      <c r="I29" s="24" t="e">
        <f>SUMIFS(Замовлення!#REF!,Замовлення!#REF!,C29,Замовлення!#REF!,B29)</f>
        <v>#REF!</v>
      </c>
    </row>
    <row r="30" spans="2:9" outlineLevel="1" x14ac:dyDescent="0.25">
      <c r="B30" s="21" t="s">
        <v>42</v>
      </c>
      <c r="C30" s="21" t="s">
        <v>38</v>
      </c>
      <c r="D30" s="37">
        <v>1</v>
      </c>
      <c r="E30" s="37" t="e">
        <f>SUMIFS(Замовлення!#REF!,Замовлення!#REF!,C30,Замовлення!#REF!,B30)</f>
        <v>#REF!</v>
      </c>
      <c r="F30" s="23" t="e">
        <f t="shared" si="0"/>
        <v>#REF!</v>
      </c>
      <c r="G30" s="22" t="e">
        <f>SUMIFS(Замовлення!#REF!,Замовлення!#REF!,C30,Замовлення!#REF!,B30)</f>
        <v>#REF!</v>
      </c>
      <c r="H30" s="28" t="str">
        <f t="shared" si="4"/>
        <v/>
      </c>
      <c r="I30" s="24" t="e">
        <f>SUMIFS(Замовлення!#REF!,Замовлення!#REF!,C30,Замовлення!#REF!,B30)</f>
        <v>#REF!</v>
      </c>
    </row>
    <row r="31" spans="2:9" s="9" customFormat="1" x14ac:dyDescent="0.25">
      <c r="B31" s="34" t="s">
        <v>14</v>
      </c>
      <c r="C31" s="34"/>
      <c r="D31" s="36">
        <v>30</v>
      </c>
      <c r="E31" s="35" t="e">
        <f>E32+E34+E38</f>
        <v>#REF!</v>
      </c>
      <c r="F31" s="16" t="e">
        <f t="shared" si="0"/>
        <v>#REF!</v>
      </c>
      <c r="G31" s="15" t="e">
        <f>G32+G34+G38</f>
        <v>#REF!</v>
      </c>
      <c r="H31" s="26" t="str">
        <f>IFERROR(G31/$G$3,"")</f>
        <v/>
      </c>
      <c r="I31" s="17" t="e">
        <f>I32+I34+I38</f>
        <v>#REF!</v>
      </c>
    </row>
    <row r="32" spans="2:9" s="9" customFormat="1" x14ac:dyDescent="0.25">
      <c r="B32" s="25" t="s">
        <v>43</v>
      </c>
      <c r="C32" s="25"/>
      <c r="D32" s="39">
        <v>6</v>
      </c>
      <c r="E32" s="38" t="e">
        <f>E33</f>
        <v>#REF!</v>
      </c>
      <c r="F32" s="19" t="e">
        <f t="shared" si="0"/>
        <v>#REF!</v>
      </c>
      <c r="G32" s="18" t="e">
        <f>G33</f>
        <v>#REF!</v>
      </c>
      <c r="H32" s="27" t="str">
        <f>IFERROR(G32/$G$31,"")</f>
        <v/>
      </c>
      <c r="I32" s="20" t="e">
        <f>I33</f>
        <v>#REF!</v>
      </c>
    </row>
    <row r="33" spans="2:9" outlineLevel="1" x14ac:dyDescent="0.25">
      <c r="B33" s="21" t="s">
        <v>33</v>
      </c>
      <c r="C33" s="21" t="s">
        <v>43</v>
      </c>
      <c r="D33" s="37">
        <v>6</v>
      </c>
      <c r="E33" s="37" t="e">
        <f>SUMIFS(Замовлення!#REF!,Замовлення!#REF!,C33,Замовлення!#REF!,B33)</f>
        <v>#REF!</v>
      </c>
      <c r="F33" s="23" t="e">
        <f t="shared" si="0"/>
        <v>#REF!</v>
      </c>
      <c r="G33" s="22" t="e">
        <f>SUMIFS(Замовлення!#REF!,Замовлення!#REF!,C33,Замовлення!#REF!,B33)</f>
        <v>#REF!</v>
      </c>
      <c r="H33" s="22"/>
      <c r="I33" s="24" t="e">
        <f>SUMIFS(Замовлення!#REF!,Замовлення!#REF!,C33,Замовлення!#REF!,B33)</f>
        <v>#REF!</v>
      </c>
    </row>
    <row r="34" spans="2:9" s="9" customFormat="1" x14ac:dyDescent="0.25">
      <c r="B34" s="25" t="s">
        <v>44</v>
      </c>
      <c r="C34" s="25"/>
      <c r="D34" s="39">
        <v>8</v>
      </c>
      <c r="E34" s="38" t="e">
        <f>SUM(E35:E37)</f>
        <v>#REF!</v>
      </c>
      <c r="F34" s="19" t="e">
        <f t="shared" si="0"/>
        <v>#REF!</v>
      </c>
      <c r="G34" s="18" t="e">
        <f>SUM(G35:G37)</f>
        <v>#REF!</v>
      </c>
      <c r="H34" s="27" t="str">
        <f>IFERROR(G34/$G$31,"")</f>
        <v/>
      </c>
      <c r="I34" s="20" t="e">
        <f>SUM(I35:I37)</f>
        <v>#REF!</v>
      </c>
    </row>
    <row r="35" spans="2:9" outlineLevel="1" x14ac:dyDescent="0.25">
      <c r="B35" s="21" t="s">
        <v>30</v>
      </c>
      <c r="C35" s="21" t="s">
        <v>44</v>
      </c>
      <c r="D35" s="37">
        <v>4</v>
      </c>
      <c r="E35" s="37" t="e">
        <f>SUMIFS(Замовлення!#REF!,Замовлення!#REF!,C35,Замовлення!#REF!,B35)</f>
        <v>#REF!</v>
      </c>
      <c r="F35" s="23" t="e">
        <f t="shared" si="0"/>
        <v>#REF!</v>
      </c>
      <c r="G35" s="22" t="e">
        <f>SUMIFS(Замовлення!#REF!,Замовлення!#REF!,C35,Замовлення!#REF!,B35)</f>
        <v>#REF!</v>
      </c>
      <c r="H35" s="28" t="str">
        <f>IFERROR(G35/$G$34,"")</f>
        <v/>
      </c>
      <c r="I35" s="24" t="e">
        <f>SUMIFS(Замовлення!#REF!,Замовлення!#REF!,C35,Замовлення!#REF!,B35)</f>
        <v>#REF!</v>
      </c>
    </row>
    <row r="36" spans="2:9" outlineLevel="1" x14ac:dyDescent="0.25">
      <c r="B36" s="21" t="s">
        <v>31</v>
      </c>
      <c r="C36" s="21" t="s">
        <v>44</v>
      </c>
      <c r="D36" s="37">
        <v>2</v>
      </c>
      <c r="E36" s="37" t="e">
        <f>SUMIFS(Замовлення!#REF!,Замовлення!#REF!,C36,Замовлення!#REF!,B36)</f>
        <v>#REF!</v>
      </c>
      <c r="F36" s="23" t="e">
        <f t="shared" si="0"/>
        <v>#REF!</v>
      </c>
      <c r="G36" s="22" t="e">
        <f>SUMIFS(Замовлення!#REF!,Замовлення!#REF!,C36,Замовлення!#REF!,B36)</f>
        <v>#REF!</v>
      </c>
      <c r="H36" s="28" t="str">
        <f>IFERROR(G36/$G$34,"")</f>
        <v/>
      </c>
      <c r="I36" s="24" t="e">
        <f>SUMIFS(Замовлення!#REF!,Замовлення!#REF!,C36,Замовлення!#REF!,B36)</f>
        <v>#REF!</v>
      </c>
    </row>
    <row r="37" spans="2:9" outlineLevel="1" x14ac:dyDescent="0.25">
      <c r="B37" s="21" t="s">
        <v>29</v>
      </c>
      <c r="C37" s="21" t="s">
        <v>44</v>
      </c>
      <c r="D37" s="37">
        <v>2</v>
      </c>
      <c r="E37" s="37" t="e">
        <f>SUMIFS(Замовлення!#REF!,Замовлення!#REF!,C37,Замовлення!#REF!,B37)</f>
        <v>#REF!</v>
      </c>
      <c r="F37" s="23" t="e">
        <f t="shared" si="0"/>
        <v>#REF!</v>
      </c>
      <c r="G37" s="22" t="e">
        <f>SUMIFS(Замовлення!#REF!,Замовлення!#REF!,C37,Замовлення!#REF!,B37)</f>
        <v>#REF!</v>
      </c>
      <c r="H37" s="28" t="str">
        <f>IFERROR(G37/$G$34,"")</f>
        <v/>
      </c>
      <c r="I37" s="24" t="e">
        <f>SUMIFS(Замовлення!#REF!,Замовлення!#REF!,C37,Замовлення!#REF!,B37)</f>
        <v>#REF!</v>
      </c>
    </row>
    <row r="38" spans="2:9" s="9" customFormat="1" x14ac:dyDescent="0.25">
      <c r="B38" s="25" t="s">
        <v>45</v>
      </c>
      <c r="C38" s="25"/>
      <c r="D38" s="39">
        <v>16</v>
      </c>
      <c r="E38" s="38" t="e">
        <f>SUM(E39:E43)</f>
        <v>#REF!</v>
      </c>
      <c r="F38" s="19" t="e">
        <f t="shared" si="0"/>
        <v>#REF!</v>
      </c>
      <c r="G38" s="18" t="e">
        <f>SUM(G39:G43)</f>
        <v>#REF!</v>
      </c>
      <c r="H38" s="27" t="str">
        <f>IFERROR(G38/$G$31,"")</f>
        <v/>
      </c>
      <c r="I38" s="20" t="e">
        <f>SUM(I39:I43)</f>
        <v>#REF!</v>
      </c>
    </row>
    <row r="39" spans="2:9" outlineLevel="1" x14ac:dyDescent="0.25">
      <c r="B39" s="21" t="s">
        <v>30</v>
      </c>
      <c r="C39" s="21" t="s">
        <v>45</v>
      </c>
      <c r="D39" s="37">
        <v>5</v>
      </c>
      <c r="E39" s="37" t="e">
        <f>SUMIFS(Замовлення!#REF!,Замовлення!#REF!,C39,Замовлення!#REF!,B39)</f>
        <v>#REF!</v>
      </c>
      <c r="F39" s="23" t="e">
        <f t="shared" si="0"/>
        <v>#REF!</v>
      </c>
      <c r="G39" s="22" t="e">
        <f>SUMIFS(Замовлення!#REF!,Замовлення!#REF!,C39,Замовлення!#REF!,B39)</f>
        <v>#REF!</v>
      </c>
      <c r="H39" s="28" t="str">
        <f>IFERROR(G39/$G$38,"")</f>
        <v/>
      </c>
      <c r="I39" s="24" t="e">
        <f>SUMIFS(Замовлення!#REF!,Замовлення!#REF!,C39,Замовлення!#REF!,B39)</f>
        <v>#REF!</v>
      </c>
    </row>
    <row r="40" spans="2:9" outlineLevel="1" x14ac:dyDescent="0.25">
      <c r="B40" s="21" t="s">
        <v>39</v>
      </c>
      <c r="C40" s="21" t="s">
        <v>45</v>
      </c>
      <c r="D40" s="37">
        <v>3</v>
      </c>
      <c r="E40" s="37" t="e">
        <f>SUMIFS(Замовлення!#REF!,Замовлення!#REF!,C40,Замовлення!#REF!,B40)</f>
        <v>#REF!</v>
      </c>
      <c r="F40" s="23" t="e">
        <f t="shared" si="0"/>
        <v>#REF!</v>
      </c>
      <c r="G40" s="22" t="e">
        <f>SUMIFS(Замовлення!#REF!,Замовлення!#REF!,C40,Замовлення!#REF!,B40)</f>
        <v>#REF!</v>
      </c>
      <c r="H40" s="28" t="str">
        <f t="shared" ref="H40:H43" si="5">IFERROR(G40/$G$38,"")</f>
        <v/>
      </c>
      <c r="I40" s="24" t="e">
        <f>SUMIFS(Замовлення!#REF!,Замовлення!#REF!,C40,Замовлення!#REF!,B40)</f>
        <v>#REF!</v>
      </c>
    </row>
    <row r="41" spans="2:9" outlineLevel="1" x14ac:dyDescent="0.25">
      <c r="B41" s="21" t="s">
        <v>36</v>
      </c>
      <c r="C41" s="21" t="s">
        <v>45</v>
      </c>
      <c r="D41" s="37">
        <v>3</v>
      </c>
      <c r="E41" s="37" t="e">
        <f>SUMIFS(Замовлення!#REF!,Замовлення!#REF!,C41,Замовлення!#REF!,B41)</f>
        <v>#REF!</v>
      </c>
      <c r="F41" s="23" t="e">
        <f t="shared" si="0"/>
        <v>#REF!</v>
      </c>
      <c r="G41" s="22" t="e">
        <f>SUMIFS(Замовлення!#REF!,Замовлення!#REF!,C41,Замовлення!#REF!,B41)</f>
        <v>#REF!</v>
      </c>
      <c r="H41" s="28" t="str">
        <f t="shared" si="5"/>
        <v/>
      </c>
      <c r="I41" s="24" t="e">
        <f>SUMIFS(Замовлення!#REF!,Замовлення!#REF!,C41,Замовлення!#REF!,B41)</f>
        <v>#REF!</v>
      </c>
    </row>
    <row r="42" spans="2:9" outlineLevel="1" x14ac:dyDescent="0.25">
      <c r="B42" s="21" t="s">
        <v>35</v>
      </c>
      <c r="C42" s="21" t="s">
        <v>45</v>
      </c>
      <c r="D42" s="37">
        <v>3</v>
      </c>
      <c r="E42" s="37" t="e">
        <f>SUMIFS(Замовлення!#REF!,Замовлення!#REF!,C42,Замовлення!#REF!,B42)</f>
        <v>#REF!</v>
      </c>
      <c r="F42" s="23" t="e">
        <f t="shared" si="0"/>
        <v>#REF!</v>
      </c>
      <c r="G42" s="22" t="e">
        <f>SUMIFS(Замовлення!#REF!,Замовлення!#REF!,C42,Замовлення!#REF!,B42)</f>
        <v>#REF!</v>
      </c>
      <c r="H42" s="28" t="str">
        <f t="shared" si="5"/>
        <v/>
      </c>
      <c r="I42" s="24" t="e">
        <f>SUMIFS(Замовлення!#REF!,Замовлення!#REF!,C42,Замовлення!#REF!,B42)</f>
        <v>#REF!</v>
      </c>
    </row>
    <row r="43" spans="2:9" outlineLevel="1" x14ac:dyDescent="0.25">
      <c r="B43" s="21" t="s">
        <v>37</v>
      </c>
      <c r="C43" s="21" t="s">
        <v>45</v>
      </c>
      <c r="D43" s="37">
        <v>2</v>
      </c>
      <c r="E43" s="37" t="e">
        <f>SUMIFS(Замовлення!#REF!,Замовлення!#REF!,C43,Замовлення!#REF!,B43)</f>
        <v>#REF!</v>
      </c>
      <c r="F43" s="23" t="e">
        <f t="shared" si="0"/>
        <v>#REF!</v>
      </c>
      <c r="G43" s="22" t="e">
        <f>SUMIFS(Замовлення!#REF!,Замовлення!#REF!,C43,Замовлення!#REF!,B43)</f>
        <v>#REF!</v>
      </c>
      <c r="H43" s="28" t="str">
        <f t="shared" si="5"/>
        <v/>
      </c>
      <c r="I43" s="24" t="e">
        <f>SUMIFS(Замовлення!#REF!,Замовлення!#REF!,C43,Замовлення!#REF!,B43)</f>
        <v>#REF!</v>
      </c>
    </row>
  </sheetData>
  <mergeCells count="1">
    <mergeCell ref="E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Замовлення</vt:lpstr>
      <vt:lpstr>Загальні дані по замовленню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Sohatskij</dc:creator>
  <cp:lastModifiedBy>User</cp:lastModifiedBy>
  <dcterms:created xsi:type="dcterms:W3CDTF">2024-05-16T08:07:04Z</dcterms:created>
  <dcterms:modified xsi:type="dcterms:W3CDTF">2024-06-19T11:43:46Z</dcterms:modified>
</cp:coreProperties>
</file>